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<sst xmlns="http://schemas.openxmlformats.org/spreadsheetml/2006/main" count="124" uniqueCount="104">
  <si>
    <t>THÔNG BÁO</t>
  </si>
  <si>
    <t>STT</t>
  </si>
  <si>
    <t>Nội dung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</si>
  <si>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</si>
  <si>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</si>
  <si>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</si>
  <si>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</si>
  <si>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</si>
  <si>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</si>
  <si>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</si>
  <si>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</si>
  <si>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</si>
  <si>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</si>
  <si>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Số lượng</t>
  </si>
  <si>
    <t>Số phòng học</t>
  </si>
  <si>
    <t>Loại phòng học</t>
  </si>
  <si>
    <t>Phòng học bán kiên cố</t>
  </si>
  <si>
    <t>Phòng học tạm</t>
  </si>
  <si>
    <t>Số phòng học bộ môn</t>
  </si>
  <si>
    <t>Số phòng học đa chức năng (Có phương tiện nghe nhìn)</t>
  </si>
  <si>
    <t>Bình quân lớp/ phòng học</t>
  </si>
  <si>
    <t>Số điểm trường</t>
  </si>
  <si>
    <t>Tổng diện tích các phòng</t>
  </si>
  <si>
    <t>Khu vườn sinh vật, vườn địa lý (diện tích/thiết bị)</t>
  </si>
  <si>
    <t>Số bộ /HS</t>
  </si>
  <si>
    <t>Tổng số thiết bị đang sử dụng</t>
  </si>
  <si>
    <t>Ti vi</t>
  </si>
  <si>
    <t>Cát xét</t>
  </si>
  <si>
    <t>Đầu Video/đầu đĩa</t>
  </si>
  <si>
    <t>Thiết bị khác</t>
  </si>
  <si>
    <t>Nhà bếp</t>
  </si>
  <si>
    <t>XI</t>
  </si>
  <si>
    <t>Nhà ăn</t>
  </si>
  <si>
    <t>XII</t>
  </si>
  <si>
    <t>XIII</t>
  </si>
  <si>
    <t>Số chỗ</t>
  </si>
  <si>
    <t>Phòng nghỉ cho HS bán trú</t>
  </si>
  <si>
    <t>Khu nội trú</t>
  </si>
  <si>
    <t>XIV</t>
  </si>
  <si>
    <t>Nhà vệ sinh</t>
  </si>
  <si>
    <t xml:space="preserve">Dùng choGV </t>
  </si>
  <si>
    <t>Dùng cho học sinh</t>
  </si>
  <si>
    <t>Chung</t>
  </si>
  <si>
    <t>Nam/Nữ</t>
  </si>
  <si>
    <t>Đạt chuẩn vệ sinh*</t>
  </si>
  <si>
    <t>Chưa đạt chuẩn vệ sinh*</t>
  </si>
  <si>
    <t>Không</t>
  </si>
  <si>
    <t>Có</t>
  </si>
  <si>
    <t>XV</t>
  </si>
  <si>
    <t>Nguồn nước sinh hoạt hợp vệ sinh</t>
  </si>
  <si>
    <t>XVI</t>
  </si>
  <si>
    <t>Nguồn điện (lưới, phát điện riêng)</t>
  </si>
  <si>
    <t>XVII</t>
  </si>
  <si>
    <t>Kết nối Internet (ADSL)</t>
  </si>
  <si>
    <t>XVIII</t>
  </si>
  <si>
    <t>Trang thông tin điện tử (website) của trường</t>
  </si>
  <si>
    <t>XIX</t>
  </si>
  <si>
    <t>Tường rào (Xây/hàng rào)</t>
  </si>
  <si>
    <t>Khối lớp 6</t>
  </si>
  <si>
    <t>Khối lớp 7</t>
  </si>
  <si>
    <t>Khối lớp 8</t>
  </si>
  <si>
    <t>Khối lớp 9</t>
  </si>
  <si>
    <t>Máy chiếu Overhead/projector/vật thể</t>
  </si>
  <si>
    <t>Nhạc cụ</t>
  </si>
  <si>
    <t>x</t>
  </si>
  <si>
    <t>Số TB/HS</t>
  </si>
  <si>
    <t xml:space="preserve">        HIỆU TRƯỞNG</t>
  </si>
  <si>
    <t>Biểu mẫu 11</t>
  </si>
  <si>
    <r>
      <t>Bình quân (số 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/HS)</t>
    </r>
  </si>
  <si>
    <t>Phòng học kiên cố</t>
  </si>
  <si>
    <t>Phòng học nhờ</t>
  </si>
  <si>
    <t>Bình quân học sinh/lớp</t>
  </si>
  <si>
    <r>
      <t>Tổng số diện tích đất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</si>
  <si>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Tổng diện tích sân chơi, bãi tập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</si>
  <si>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Diện tích phòng học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</si>
  <si>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Diện tích phòng học bộ môn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</si>
  <si>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Diện tích thư viện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</si>
  <si>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Diện tích phòng hoạt động Đoàn Đội, phòng truyền thống (m2)</t>
  </si>
  <si>
    <r>
      <t>Diện tích nhà tập đa năng
(Phòng giáo dục rèn luyện thể chất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))</t>
    </r>
  </si>
  <si>
    <r>
      <t xml:space="preserve">Tổng số thiết bị dạy học tối thiểu
</t>
    </r>
    <r>
      <rPr>
        <sz val="12"/>
        <rFont val="Times New Roman"/>
        <family val="1"/>
      </rPr>
      <t xml:space="preserve"> (Đơn vị tính: bộ)</t>
    </r>
  </si>
  <si>
    <t>1.</t>
  </si>
  <si>
    <t>Tổng số thiết bị dạy học tối hiểu hiện có theo quy định</t>
  </si>
  <si>
    <t>1.1</t>
  </si>
  <si>
    <t>1.2</t>
  </si>
  <si>
    <t>1.3</t>
  </si>
  <si>
    <t>1.4</t>
  </si>
  <si>
    <t>2.</t>
  </si>
  <si>
    <t>Tổng số thiết bị dạy học còn thiếu so với quy định</t>
  </si>
  <si>
    <t>2.1</t>
  </si>
  <si>
    <t>2.2</t>
  </si>
  <si>
    <t>2.3</t>
  </si>
  <si>
    <t>2.4</t>
  </si>
  <si>
    <t>Số bộ/lớp</t>
  </si>
  <si>
    <r>
      <t>Tổng số máy vi tính đang sử dụng phục vụ học tập</t>
    </r>
    <r>
      <rPr>
        <sz val="12"/>
        <rFont val="Times New Roman"/>
        <family val="1"/>
      </rPr>
      <t xml:space="preserve"> (Đơn vị tính: bộ)</t>
    </r>
  </si>
  <si>
    <t>Tổng số thiết bị dùng chung khác</t>
  </si>
  <si>
    <r>
      <t>Số lương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</si>
  <si>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Số lượng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</si>
  <si>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Số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/HS</t>
    </r>
  </si>
  <si>
    <t>( * Theo Thông tư số 12/2011/TT-BGD ĐT ngày 28/3/2011 của BGD ĐT ban hành Điều lệ trường THCS, trường THPT và THPT có nhiều cấp học và Thông tư số 27/2011/TT-BYT ngày 24/6/2011 của Bộ Y tế ban hành quy chuẩn kỹ thuật quốc gia về nhà tiêu - điều kiên đảm bảo hợp vệ sinh)</t>
  </si>
  <si>
    <t xml:space="preserve"> TRƯỜNG THCS SAO ĐỎ</t>
  </si>
  <si>
    <t xml:space="preserve">  UBND THÀNH PHỐ CHÍ LINH</t>
  </si>
  <si>
    <t>Công khai thông tin cơ sở vật chất của trường THCS Sao Đỏ năm học 2019 – 2020</t>
  </si>
  <si>
    <t>Bùi Đình Thắng</t>
  </si>
  <si>
    <t>Sao Đỏ, ngày …….. tháng 9 năm 2019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</si>
</sst>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  <numFmt numFmtId="188" formatCode="0.000000"/>
    <numFmt numFmtId="189" formatCode="0.0000000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87" fontId="1" fillId="0" borderId="10" xfId="0" applyNumberFormat="1" applyFont="1" applyBorder="1" applyAlignment="1">
      <alignment/>
    </xf>
    <xf numFmtId="187" fontId="1" fillId="0" borderId="11" xfId="0" applyNumberFormat="1" applyFont="1" applyBorder="1" applyAlignment="1">
      <alignment/>
    </xf>
    <xf numFmtId="187" fontId="1" fillId="0" borderId="12" xfId="0" applyNumberFormat="1" applyFont="1" applyBorder="1" applyAlignment="1">
      <alignment/>
    </xf>
    <xf numFmtId="187" fontId="1" fillId="0" borderId="14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86" fontId="1" fillId="0" borderId="12" xfId="0" applyNumberFormat="1" applyFont="1" applyBorder="1" applyAlignment="1">
      <alignment horizontal="right"/>
    </xf>
    <xf numFmtId="186" fontId="1" fillId="0" borderId="13" xfId="0" applyNumberFormat="1" applyFont="1" applyBorder="1" applyAlignment="1">
      <alignment horizontal="right"/>
    </xf>
    <xf numFmtId="186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86" fontId="1" fillId="0" borderId="12" xfId="0" applyNumberFormat="1" applyFont="1" applyBorder="1" applyAlignment="1">
      <alignment/>
    </xf>
    <xf numFmtId="186" fontId="1" fillId="0" borderId="13" xfId="0" applyNumberFormat="1" applyFont="1" applyBorder="1" applyAlignment="1">
      <alignment/>
    </xf>
    <xf numFmtId="186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86" fontId="1" fillId="0" borderId="19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186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/>
    </xf>
    <xf numFmtId="186" fontId="1" fillId="0" borderId="13" xfId="0" applyNumberFormat="1" applyFont="1" applyBorder="1" applyAlignment="1">
      <alignment/>
    </xf>
    <xf numFmtId="191" fontId="1" fillId="0" borderId="10" xfId="42" applyNumberFormat="1" applyFont="1" applyFill="1" applyBorder="1" applyAlignment="1">
      <alignment/>
    </xf>
    <xf numFmtId="43" fontId="1" fillId="0" borderId="13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9">
      <selection activeCell="C26" sqref="C26"/>
    </sheetView>
  </sheetViews>
  <sheetFormatPr defaultColWidth="9.140625" defaultRowHeight="12.75"/>
  <cols>
    <col min="1" max="1" width="6.421875" style="1" customWidth="1"/>
    <col min="2" max="2" width="42.421875" style="1" customWidth="1"/>
    <col min="3" max="3" width="12.7109375" style="1" customWidth="1"/>
    <col min="4" max="4" width="9.7109375" style="1" customWidth="1"/>
    <col min="5" max="5" width="8.421875" style="1" customWidth="1"/>
    <col min="6" max="6" width="5.7109375" style="1" customWidth="1"/>
    <col min="7" max="7" width="9.57421875" style="1" bestFit="1" customWidth="1"/>
    <col min="8" max="16384" width="9.140625" style="1" customWidth="1"/>
  </cols>
  <sheetData>
    <row r="1" spans="1:7" ht="15.75" customHeight="1">
      <c r="A1" s="72" t="s">
        <v>67</v>
      </c>
      <c r="B1" s="72"/>
      <c r="C1" s="72"/>
      <c r="D1" s="72"/>
      <c r="E1" s="3"/>
      <c r="F1" s="3"/>
      <c r="G1" s="3"/>
    </row>
    <row r="2" spans="1:2" ht="15.75">
      <c r="A2" s="96" t="s">
        <v>100</v>
      </c>
      <c r="B2" s="96"/>
    </row>
    <row r="3" spans="1:2" ht="15.75">
      <c r="A3" s="97" t="s">
        <v>99</v>
      </c>
      <c r="B3" s="97"/>
    </row>
    <row r="4" ht="9.75" customHeight="1"/>
    <row r="5" spans="1:7" ht="15.75">
      <c r="A5" s="72" t="s">
        <v>0</v>
      </c>
      <c r="B5" s="72"/>
      <c r="C5" s="72"/>
      <c r="D5" s="72"/>
      <c r="E5" s="3"/>
      <c r="F5" s="3"/>
      <c r="G5" s="3"/>
    </row>
    <row r="6" spans="1:7" ht="15.75">
      <c r="A6" s="98" t="s">
        <v>101</v>
      </c>
      <c r="B6" s="98"/>
      <c r="C6" s="98"/>
      <c r="D6" s="98"/>
      <c r="E6" s="98"/>
      <c r="F6" s="98"/>
      <c r="G6" s="69"/>
    </row>
    <row r="7" spans="1:7" ht="10.5" customHeight="1">
      <c r="A7" s="35"/>
      <c r="B7" s="35"/>
      <c r="C7" s="35"/>
      <c r="D7" s="35"/>
      <c r="E7" s="35"/>
      <c r="F7" s="35"/>
      <c r="G7" s="35"/>
    </row>
    <row r="8" spans="1:4" ht="15.75" customHeight="1">
      <c r="A8" s="91" t="s">
        <v>1</v>
      </c>
      <c r="B8" s="91" t="s">
        <v>2</v>
      </c>
      <c r="C8" s="91" t="s">
        <v>13</v>
      </c>
      <c r="D8" s="94" t="s">
        <v>68</v>
      </c>
    </row>
    <row r="9" spans="1:4" s="2" customFormat="1" ht="27.75" customHeight="1">
      <c r="A9" s="92"/>
      <c r="B9" s="92"/>
      <c r="C9" s="92"/>
      <c r="D9" s="95"/>
    </row>
    <row r="10" spans="1:4" ht="15.75">
      <c r="A10" s="5" t="s">
        <v>3</v>
      </c>
      <c r="B10" s="5" t="s">
        <v>14</v>
      </c>
      <c r="C10" s="7">
        <v>18</v>
      </c>
      <c r="D10" s="30">
        <f>18*54/973</f>
        <v>0.998972250770812</v>
      </c>
    </row>
    <row r="11" spans="1:4" ht="15.75">
      <c r="A11" s="5" t="s">
        <v>4</v>
      </c>
      <c r="B11" s="5" t="s">
        <v>15</v>
      </c>
      <c r="C11" s="7"/>
      <c r="D11" s="7"/>
    </row>
    <row r="12" spans="1:11" ht="28.5" customHeight="1">
      <c r="A12" s="34">
        <v>1</v>
      </c>
      <c r="B12" s="36" t="s">
        <v>69</v>
      </c>
      <c r="C12" s="9">
        <v>16</v>
      </c>
      <c r="D12" s="26"/>
      <c r="K12" s="1">
        <v>63</v>
      </c>
    </row>
    <row r="13" spans="1:9" ht="13.5" customHeight="1">
      <c r="A13" s="57">
        <v>2</v>
      </c>
      <c r="B13" s="10" t="s">
        <v>16</v>
      </c>
      <c r="C13" s="10">
        <v>2</v>
      </c>
      <c r="D13" s="23"/>
      <c r="I13" s="33"/>
    </row>
    <row r="14" spans="1:4" ht="13.5" customHeight="1">
      <c r="A14" s="57">
        <v>3</v>
      </c>
      <c r="B14" s="10" t="s">
        <v>17</v>
      </c>
      <c r="C14" s="10">
        <v>5</v>
      </c>
      <c r="D14" s="10"/>
    </row>
    <row r="15" spans="1:4" ht="13.5" customHeight="1">
      <c r="A15" s="57">
        <v>4</v>
      </c>
      <c r="B15" s="10" t="s">
        <v>70</v>
      </c>
      <c r="C15" s="10">
        <v>0</v>
      </c>
      <c r="D15" s="10"/>
    </row>
    <row r="16" spans="1:4" ht="13.5" customHeight="1">
      <c r="A16" s="58">
        <v>5</v>
      </c>
      <c r="B16" s="4" t="s">
        <v>18</v>
      </c>
      <c r="C16" s="61">
        <v>5</v>
      </c>
      <c r="D16" s="24"/>
    </row>
    <row r="17" spans="1:4" ht="30.75" customHeight="1">
      <c r="A17" s="11">
        <v>6</v>
      </c>
      <c r="B17" s="37" t="s">
        <v>19</v>
      </c>
      <c r="C17" s="59">
        <v>5</v>
      </c>
      <c r="D17" s="27"/>
    </row>
    <row r="18" spans="1:4" ht="13.5" customHeight="1">
      <c r="A18" s="11">
        <v>7</v>
      </c>
      <c r="B18" s="11" t="s">
        <v>20</v>
      </c>
      <c r="C18" s="22">
        <v>1</v>
      </c>
      <c r="D18" s="11"/>
    </row>
    <row r="19" spans="1:4" ht="15.75">
      <c r="A19" s="4">
        <v>8</v>
      </c>
      <c r="B19" s="4" t="s">
        <v>71</v>
      </c>
      <c r="C19" s="24">
        <f>973/23</f>
        <v>42.30434782608695</v>
      </c>
      <c r="D19" s="4"/>
    </row>
    <row r="20" spans="1:4" ht="15.75">
      <c r="A20" s="5" t="s">
        <v>5</v>
      </c>
      <c r="B20" s="5" t="s">
        <v>21</v>
      </c>
      <c r="C20" s="7">
        <v>0</v>
      </c>
      <c r="D20" s="7"/>
    </row>
    <row r="21" spans="1:4" ht="15.75" customHeight="1">
      <c r="A21" s="5" t="s">
        <v>6</v>
      </c>
      <c r="B21" s="8" t="s">
        <v>72</v>
      </c>
      <c r="C21" s="7">
        <v>15456</v>
      </c>
      <c r="D21" s="25">
        <f>C21/973</f>
        <v>15.884892086330936</v>
      </c>
    </row>
    <row r="22" spans="1:4" ht="18.75">
      <c r="A22" s="5" t="s">
        <v>7</v>
      </c>
      <c r="B22" s="5" t="s">
        <v>73</v>
      </c>
      <c r="C22" s="7">
        <v>4500</v>
      </c>
      <c r="D22" s="25">
        <f>C22/973</f>
        <v>4.6248715313463515</v>
      </c>
    </row>
    <row r="23" spans="1:4" ht="15.75">
      <c r="A23" s="5" t="s">
        <v>8</v>
      </c>
      <c r="B23" s="5" t="s">
        <v>22</v>
      </c>
      <c r="C23" s="7"/>
      <c r="D23" s="7"/>
    </row>
    <row r="24" spans="1:4" ht="13.5" customHeight="1">
      <c r="A24" s="9">
        <v>1</v>
      </c>
      <c r="B24" s="9" t="s">
        <v>74</v>
      </c>
      <c r="C24" s="9">
        <f>54*18</f>
        <v>972</v>
      </c>
      <c r="D24" s="28">
        <f>C24/973</f>
        <v>0.998972250770812</v>
      </c>
    </row>
    <row r="25" spans="1:4" ht="13.5" customHeight="1">
      <c r="A25" s="10">
        <v>2</v>
      </c>
      <c r="B25" s="10" t="s">
        <v>75</v>
      </c>
      <c r="C25" s="10">
        <f>5*63</f>
        <v>315</v>
      </c>
      <c r="D25" s="29">
        <f>C25/973</f>
        <v>0.3237410071942446</v>
      </c>
    </row>
    <row r="26" spans="1:4" ht="13.5" customHeight="1">
      <c r="A26" s="10">
        <v>3</v>
      </c>
      <c r="B26" s="12" t="s">
        <v>76</v>
      </c>
      <c r="C26" s="11">
        <v>90</v>
      </c>
      <c r="D26" s="29">
        <f>C26/973</f>
        <v>0.09249743062692703</v>
      </c>
    </row>
    <row r="27" spans="1:4" ht="36" customHeight="1">
      <c r="A27" s="21">
        <v>4</v>
      </c>
      <c r="B27" s="37" t="s">
        <v>78</v>
      </c>
      <c r="C27" s="11"/>
      <c r="D27" s="29">
        <f>C27/668</f>
        <v>0</v>
      </c>
    </row>
    <row r="28" spans="1:4" ht="27" customHeight="1">
      <c r="A28" s="10">
        <v>5</v>
      </c>
      <c r="B28" s="60" t="s">
        <v>77</v>
      </c>
      <c r="C28" s="63">
        <f>18.2+3+60</f>
        <v>81.2</v>
      </c>
      <c r="D28" s="64">
        <f>C28/973</f>
        <v>0.08345323741007195</v>
      </c>
    </row>
    <row r="29" spans="1:4" ht="34.5" customHeight="1">
      <c r="A29" s="5" t="s">
        <v>9</v>
      </c>
      <c r="B29" s="8" t="s">
        <v>79</v>
      </c>
      <c r="C29" s="7"/>
      <c r="D29" s="7" t="s">
        <v>24</v>
      </c>
    </row>
    <row r="30" spans="1:4" s="40" customFormat="1" ht="34.5" customHeight="1">
      <c r="A30" s="48" t="s">
        <v>80</v>
      </c>
      <c r="B30" s="39" t="s">
        <v>81</v>
      </c>
      <c r="C30" s="39"/>
      <c r="D30" s="39"/>
    </row>
    <row r="31" spans="1:4" ht="15.75" customHeight="1">
      <c r="A31" s="49" t="s">
        <v>82</v>
      </c>
      <c r="B31" s="36" t="s">
        <v>58</v>
      </c>
      <c r="C31" s="9">
        <v>6</v>
      </c>
      <c r="D31" s="31">
        <f>C31/284</f>
        <v>0.02112676056338028</v>
      </c>
    </row>
    <row r="32" spans="1:4" ht="15.75" customHeight="1">
      <c r="A32" s="23" t="s">
        <v>83</v>
      </c>
      <c r="B32" s="38" t="s">
        <v>59</v>
      </c>
      <c r="C32" s="10">
        <v>6</v>
      </c>
      <c r="D32" s="32">
        <f>C32/310</f>
        <v>0.01935483870967742</v>
      </c>
    </row>
    <row r="33" spans="1:4" ht="15.75" customHeight="1">
      <c r="A33" s="23" t="s">
        <v>84</v>
      </c>
      <c r="B33" s="38" t="s">
        <v>60</v>
      </c>
      <c r="C33" s="10">
        <v>6</v>
      </c>
      <c r="D33" s="32">
        <f>C33/208</f>
        <v>0.028846153846153848</v>
      </c>
    </row>
    <row r="34" spans="1:4" ht="15.75" customHeight="1">
      <c r="A34" s="52" t="s">
        <v>85</v>
      </c>
      <c r="B34" s="53" t="s">
        <v>61</v>
      </c>
      <c r="C34" s="4">
        <v>6</v>
      </c>
      <c r="D34" s="54">
        <f>C34/171</f>
        <v>0.03508771929824561</v>
      </c>
    </row>
    <row r="35" spans="1:4" ht="33.75" customHeight="1">
      <c r="A35" s="50" t="s">
        <v>86</v>
      </c>
      <c r="B35" s="51" t="s">
        <v>87</v>
      </c>
      <c r="C35" s="21"/>
      <c r="D35" s="51" t="s">
        <v>92</v>
      </c>
    </row>
    <row r="36" spans="1:4" ht="15.75" customHeight="1">
      <c r="A36" s="49" t="s">
        <v>88</v>
      </c>
      <c r="B36" s="36" t="s">
        <v>58</v>
      </c>
      <c r="C36" s="9"/>
      <c r="D36" s="31">
        <f>C36/7</f>
        <v>0</v>
      </c>
    </row>
    <row r="37" spans="1:4" ht="15.75" customHeight="1">
      <c r="A37" s="23" t="s">
        <v>89</v>
      </c>
      <c r="B37" s="38" t="s">
        <v>59</v>
      </c>
      <c r="C37" s="10"/>
      <c r="D37" s="32">
        <f>C37/5</f>
        <v>0</v>
      </c>
    </row>
    <row r="38" spans="1:4" ht="15.75" customHeight="1">
      <c r="A38" s="23" t="s">
        <v>90</v>
      </c>
      <c r="B38" s="38" t="s">
        <v>60</v>
      </c>
      <c r="C38" s="10"/>
      <c r="D38" s="32">
        <f>C38/4</f>
        <v>0</v>
      </c>
    </row>
    <row r="39" spans="1:4" ht="15.75" customHeight="1">
      <c r="A39" s="52" t="s">
        <v>91</v>
      </c>
      <c r="B39" s="53" t="s">
        <v>61</v>
      </c>
      <c r="C39" s="4"/>
      <c r="D39" s="54">
        <f>C39/4</f>
        <v>0</v>
      </c>
    </row>
    <row r="40" spans="1:4" ht="30.75" customHeight="1">
      <c r="A40" s="55">
        <v>3</v>
      </c>
      <c r="B40" s="56" t="s">
        <v>23</v>
      </c>
      <c r="C40" s="21">
        <v>0</v>
      </c>
      <c r="D40" s="21">
        <v>0</v>
      </c>
    </row>
    <row r="41" spans="1:4" ht="31.5">
      <c r="A41" s="5" t="s">
        <v>10</v>
      </c>
      <c r="B41" s="8" t="s">
        <v>93</v>
      </c>
      <c r="C41" s="65">
        <v>4</v>
      </c>
      <c r="D41" s="7"/>
    </row>
    <row r="42" spans="1:5" ht="15.75">
      <c r="A42" s="5" t="s">
        <v>11</v>
      </c>
      <c r="B42" s="5" t="s">
        <v>94</v>
      </c>
      <c r="C42" s="65"/>
      <c r="D42" s="20" t="s">
        <v>65</v>
      </c>
      <c r="E42" s="19"/>
    </row>
    <row r="43" spans="1:5" ht="15.75">
      <c r="A43" s="9">
        <v>1</v>
      </c>
      <c r="B43" s="9" t="s">
        <v>26</v>
      </c>
      <c r="C43" s="66">
        <v>4</v>
      </c>
      <c r="D43" s="41">
        <f>C43/973</f>
        <v>0.0041109969167523125</v>
      </c>
      <c r="E43" s="19"/>
    </row>
    <row r="44" spans="1:7" ht="15.75">
      <c r="A44" s="10">
        <v>2</v>
      </c>
      <c r="B44" s="10" t="s">
        <v>27</v>
      </c>
      <c r="C44" s="67">
        <v>4</v>
      </c>
      <c r="D44" s="42">
        <f>C44/973</f>
        <v>0.0041109969167523125</v>
      </c>
      <c r="E44" s="19"/>
      <c r="F44" s="74"/>
      <c r="G44" s="74"/>
    </row>
    <row r="45" spans="1:7" ht="15.75">
      <c r="A45" s="10">
        <v>3</v>
      </c>
      <c r="B45" s="10" t="s">
        <v>28</v>
      </c>
      <c r="C45" s="67"/>
      <c r="D45" s="42"/>
      <c r="E45" s="19"/>
      <c r="F45" s="74"/>
      <c r="G45" s="74"/>
    </row>
    <row r="46" spans="1:7" ht="15.75">
      <c r="A46" s="10">
        <v>4</v>
      </c>
      <c r="B46" s="10" t="s">
        <v>62</v>
      </c>
      <c r="C46" s="67">
        <v>2</v>
      </c>
      <c r="D46" s="42">
        <f>C46/973</f>
        <v>0.0020554984583761563</v>
      </c>
      <c r="E46" s="19"/>
      <c r="F46" s="74"/>
      <c r="G46" s="74"/>
    </row>
    <row r="47" spans="1:7" ht="15.75">
      <c r="A47" s="10">
        <v>5</v>
      </c>
      <c r="B47" s="10" t="s">
        <v>63</v>
      </c>
      <c r="C47" s="67">
        <v>1</v>
      </c>
      <c r="D47" s="42">
        <f>C47/973</f>
        <v>0.0010277492291880781</v>
      </c>
      <c r="E47" s="19"/>
      <c r="F47" s="74"/>
      <c r="G47" s="74"/>
    </row>
    <row r="48" spans="1:7" ht="15.75">
      <c r="A48" s="4">
        <v>6</v>
      </c>
      <c r="B48" s="4" t="s">
        <v>29</v>
      </c>
      <c r="C48" s="68"/>
      <c r="D48" s="43"/>
      <c r="E48" s="19"/>
      <c r="F48" s="74"/>
      <c r="G48" s="74"/>
    </row>
    <row r="49" spans="1:7" ht="15.75">
      <c r="A49" s="45"/>
      <c r="B49" s="45"/>
      <c r="C49" s="45"/>
      <c r="D49" s="46"/>
      <c r="E49" s="19"/>
      <c r="F49" s="2"/>
      <c r="G49" s="2"/>
    </row>
    <row r="50" spans="1:5" ht="15.75">
      <c r="A50" s="5" t="s">
        <v>11</v>
      </c>
      <c r="B50" s="5" t="s">
        <v>25</v>
      </c>
      <c r="C50" s="7"/>
      <c r="D50" s="20"/>
      <c r="E50" s="19"/>
    </row>
    <row r="51" spans="1:5" ht="15.75">
      <c r="A51" s="9">
        <v>1</v>
      </c>
      <c r="B51" s="9" t="s">
        <v>26</v>
      </c>
      <c r="C51" s="9">
        <v>4</v>
      </c>
      <c r="D51" s="41">
        <f>C51/973</f>
        <v>0.0041109969167523125</v>
      </c>
      <c r="E51" s="19"/>
    </row>
    <row r="52" spans="1:7" ht="15.75">
      <c r="A52" s="10">
        <v>2</v>
      </c>
      <c r="B52" s="10" t="s">
        <v>27</v>
      </c>
      <c r="C52" s="10">
        <v>4</v>
      </c>
      <c r="D52" s="42">
        <f>C52/973</f>
        <v>0.0041109969167523125</v>
      </c>
      <c r="E52" s="19"/>
      <c r="F52" s="74"/>
      <c r="G52" s="74"/>
    </row>
    <row r="53" spans="1:7" ht="15.75">
      <c r="A53" s="10">
        <v>3</v>
      </c>
      <c r="B53" s="10" t="s">
        <v>28</v>
      </c>
      <c r="C53" s="10"/>
      <c r="D53" s="42"/>
      <c r="E53" s="19"/>
      <c r="F53" s="74"/>
      <c r="G53" s="74"/>
    </row>
    <row r="54" spans="1:7" ht="15.75">
      <c r="A54" s="10">
        <v>4</v>
      </c>
      <c r="B54" s="10" t="s">
        <v>62</v>
      </c>
      <c r="C54" s="10">
        <v>2</v>
      </c>
      <c r="D54" s="42">
        <f>C54/973</f>
        <v>0.0020554984583761563</v>
      </c>
      <c r="E54" s="19"/>
      <c r="F54" s="74"/>
      <c r="G54" s="74"/>
    </row>
    <row r="55" spans="1:7" ht="15.75">
      <c r="A55" s="10">
        <v>5</v>
      </c>
      <c r="B55" s="10" t="s">
        <v>63</v>
      </c>
      <c r="C55" s="10">
        <v>1</v>
      </c>
      <c r="D55" s="42">
        <f>C55/973</f>
        <v>0.0010277492291880781</v>
      </c>
      <c r="E55" s="19"/>
      <c r="F55" s="74"/>
      <c r="G55" s="74"/>
    </row>
    <row r="56" spans="1:7" ht="15.75">
      <c r="A56" s="4">
        <v>6</v>
      </c>
      <c r="B56" s="4" t="s">
        <v>29</v>
      </c>
      <c r="C56" s="4"/>
      <c r="D56" s="43"/>
      <c r="E56" s="19"/>
      <c r="F56" s="74"/>
      <c r="G56" s="74"/>
    </row>
    <row r="57" spans="1:7" ht="15.75">
      <c r="A57" s="44"/>
      <c r="E57" s="19"/>
      <c r="F57" s="74"/>
      <c r="G57" s="74"/>
    </row>
    <row r="58" spans="1:7" s="2" customFormat="1" ht="18.75">
      <c r="A58" s="14"/>
      <c r="B58" s="6" t="s">
        <v>2</v>
      </c>
      <c r="C58" s="76" t="s">
        <v>95</v>
      </c>
      <c r="D58" s="77"/>
      <c r="E58" s="77"/>
      <c r="F58" s="77"/>
      <c r="G58" s="78"/>
    </row>
    <row r="59" spans="1:7" ht="15.75">
      <c r="A59" s="5" t="s">
        <v>12</v>
      </c>
      <c r="B59" s="5" t="s">
        <v>30</v>
      </c>
      <c r="C59" s="79">
        <v>0</v>
      </c>
      <c r="D59" s="80"/>
      <c r="E59" s="80"/>
      <c r="F59" s="80"/>
      <c r="G59" s="81"/>
    </row>
    <row r="60" spans="1:7" ht="15.75">
      <c r="A60" s="5" t="s">
        <v>31</v>
      </c>
      <c r="B60" s="5" t="s">
        <v>32</v>
      </c>
      <c r="C60" s="82">
        <v>0</v>
      </c>
      <c r="D60" s="83"/>
      <c r="E60" s="83"/>
      <c r="F60" s="83"/>
      <c r="G60" s="84"/>
    </row>
    <row r="62" spans="1:7" s="2" customFormat="1" ht="26.25" customHeight="1">
      <c r="A62" s="17"/>
      <c r="B62" s="17" t="s">
        <v>2</v>
      </c>
      <c r="C62" s="88" t="s">
        <v>96</v>
      </c>
      <c r="D62" s="88"/>
      <c r="E62" s="88"/>
      <c r="F62" s="87" t="s">
        <v>35</v>
      </c>
      <c r="G62" s="87"/>
    </row>
    <row r="63" spans="1:7" ht="15.75">
      <c r="A63" s="18" t="s">
        <v>33</v>
      </c>
      <c r="B63" s="18" t="s">
        <v>36</v>
      </c>
      <c r="C63" s="73"/>
      <c r="D63" s="73"/>
      <c r="E63" s="73"/>
      <c r="F63" s="73"/>
      <c r="G63" s="73"/>
    </row>
    <row r="64" spans="1:7" ht="15.75">
      <c r="A64" s="13" t="s">
        <v>34</v>
      </c>
      <c r="B64" s="13" t="s">
        <v>37</v>
      </c>
      <c r="C64" s="75"/>
      <c r="D64" s="75"/>
      <c r="E64" s="75"/>
      <c r="F64" s="75"/>
      <c r="G64" s="75"/>
    </row>
    <row r="66" spans="1:7" ht="30" customHeight="1">
      <c r="A66" s="16" t="s">
        <v>38</v>
      </c>
      <c r="B66" s="16" t="s">
        <v>39</v>
      </c>
      <c r="C66" s="15" t="s">
        <v>40</v>
      </c>
      <c r="D66" s="89" t="s">
        <v>41</v>
      </c>
      <c r="E66" s="89"/>
      <c r="F66" s="89" t="s">
        <v>97</v>
      </c>
      <c r="G66" s="89"/>
    </row>
    <row r="67" spans="1:7" ht="15.75">
      <c r="A67" s="9"/>
      <c r="B67" s="9"/>
      <c r="C67" s="9"/>
      <c r="D67" s="9" t="s">
        <v>42</v>
      </c>
      <c r="E67" s="9" t="s">
        <v>43</v>
      </c>
      <c r="F67" s="9" t="s">
        <v>42</v>
      </c>
      <c r="G67" s="9" t="s">
        <v>43</v>
      </c>
    </row>
    <row r="68" spans="1:7" ht="15.75">
      <c r="A68" s="10">
        <v>1</v>
      </c>
      <c r="B68" s="10" t="s">
        <v>44</v>
      </c>
      <c r="C68" s="10">
        <v>4</v>
      </c>
      <c r="D68" s="10"/>
      <c r="E68" s="10">
        <v>4</v>
      </c>
      <c r="F68" s="10"/>
      <c r="G68" s="62">
        <f>(42+4)/973</f>
        <v>0.047276464542651594</v>
      </c>
    </row>
    <row r="69" spans="1:7" ht="15.75">
      <c r="A69" s="4">
        <v>2</v>
      </c>
      <c r="B69" s="4" t="s">
        <v>45</v>
      </c>
      <c r="C69" s="4"/>
      <c r="D69" s="4"/>
      <c r="E69" s="4"/>
      <c r="F69" s="4"/>
      <c r="G69" s="4"/>
    </row>
    <row r="70" spans="1:7" ht="69.75" customHeight="1">
      <c r="A70" s="90" t="s">
        <v>98</v>
      </c>
      <c r="B70" s="90"/>
      <c r="C70" s="90"/>
      <c r="D70" s="90"/>
      <c r="E70" s="90"/>
      <c r="F70" s="90"/>
      <c r="G70" s="90"/>
    </row>
    <row r="71" spans="1:7" ht="15.75">
      <c r="A71" s="9"/>
      <c r="B71" s="87" t="s">
        <v>2</v>
      </c>
      <c r="C71" s="87"/>
      <c r="D71" s="87" t="s">
        <v>47</v>
      </c>
      <c r="E71" s="87"/>
      <c r="F71" s="87" t="s">
        <v>46</v>
      </c>
      <c r="G71" s="87"/>
    </row>
    <row r="72" spans="1:7" ht="15.75">
      <c r="A72" s="10" t="s">
        <v>48</v>
      </c>
      <c r="B72" s="85" t="s">
        <v>49</v>
      </c>
      <c r="C72" s="85"/>
      <c r="D72" s="73" t="s">
        <v>64</v>
      </c>
      <c r="E72" s="73"/>
      <c r="F72" s="73"/>
      <c r="G72" s="73"/>
    </row>
    <row r="73" spans="1:7" ht="15.75">
      <c r="A73" s="10" t="s">
        <v>50</v>
      </c>
      <c r="B73" s="85" t="s">
        <v>51</v>
      </c>
      <c r="C73" s="85"/>
      <c r="D73" s="73" t="s">
        <v>64</v>
      </c>
      <c r="E73" s="73"/>
      <c r="F73" s="73"/>
      <c r="G73" s="73"/>
    </row>
    <row r="74" spans="1:7" ht="15.75">
      <c r="A74" s="10" t="s">
        <v>52</v>
      </c>
      <c r="B74" s="85" t="s">
        <v>53</v>
      </c>
      <c r="C74" s="85"/>
      <c r="D74" s="73" t="s">
        <v>64</v>
      </c>
      <c r="E74" s="73"/>
      <c r="F74" s="73"/>
      <c r="G74" s="73"/>
    </row>
    <row r="75" spans="1:7" ht="15.75">
      <c r="A75" s="47" t="s">
        <v>54</v>
      </c>
      <c r="B75" s="70" t="s">
        <v>55</v>
      </c>
      <c r="C75" s="71"/>
      <c r="D75" s="73" t="s">
        <v>64</v>
      </c>
      <c r="E75" s="73"/>
      <c r="F75" s="73"/>
      <c r="G75" s="73"/>
    </row>
    <row r="76" spans="1:7" ht="15.75">
      <c r="A76" s="4" t="s">
        <v>56</v>
      </c>
      <c r="B76" s="86" t="s">
        <v>57</v>
      </c>
      <c r="C76" s="86"/>
      <c r="D76" s="75" t="s">
        <v>64</v>
      </c>
      <c r="E76" s="75"/>
      <c r="F76" s="75"/>
      <c r="G76" s="75"/>
    </row>
    <row r="78" spans="3:7" ht="15.75">
      <c r="C78" s="93" t="s">
        <v>103</v>
      </c>
      <c r="D78" s="93"/>
      <c r="E78" s="93"/>
      <c r="F78" s="93"/>
      <c r="G78" s="93"/>
    </row>
    <row r="79" spans="3:7" ht="15.75">
      <c r="C79" s="72" t="s">
        <v>66</v>
      </c>
      <c r="D79" s="72"/>
      <c r="E79" s="72"/>
      <c r="F79" s="72"/>
      <c r="G79" s="72"/>
    </row>
    <row r="80" spans="3:7" ht="15.75">
      <c r="C80" s="72"/>
      <c r="D80" s="72"/>
      <c r="E80" s="72"/>
      <c r="F80" s="72"/>
      <c r="G80" s="72"/>
    </row>
    <row r="83" spans="3:7" ht="15.75">
      <c r="C83" s="72" t="s">
        <v>102</v>
      </c>
      <c r="D83" s="72"/>
      <c r="E83" s="72"/>
      <c r="F83" s="72"/>
      <c r="G83" s="72"/>
    </row>
  </sheetData>
  <sheetProtection/>
  <mergeCells count="54">
    <mergeCell ref="A2:B2"/>
    <mergeCell ref="A3:B3"/>
    <mergeCell ref="F52:G52"/>
    <mergeCell ref="F53:G53"/>
    <mergeCell ref="F54:G54"/>
    <mergeCell ref="A6:F6"/>
    <mergeCell ref="C80:G80"/>
    <mergeCell ref="C78:G78"/>
    <mergeCell ref="C79:G79"/>
    <mergeCell ref="A5:D5"/>
    <mergeCell ref="A1:D1"/>
    <mergeCell ref="B71:C71"/>
    <mergeCell ref="D71:E71"/>
    <mergeCell ref="B8:B9"/>
    <mergeCell ref="D8:D9"/>
    <mergeCell ref="F55:G55"/>
    <mergeCell ref="D66:E66"/>
    <mergeCell ref="A70:G70"/>
    <mergeCell ref="F66:G66"/>
    <mergeCell ref="F44:G44"/>
    <mergeCell ref="F45:G45"/>
    <mergeCell ref="C8:C9"/>
    <mergeCell ref="A8:A9"/>
    <mergeCell ref="F56:G56"/>
    <mergeCell ref="B72:C72"/>
    <mergeCell ref="B73:C73"/>
    <mergeCell ref="D76:E76"/>
    <mergeCell ref="D74:E74"/>
    <mergeCell ref="F71:G71"/>
    <mergeCell ref="F46:G46"/>
    <mergeCell ref="F47:G47"/>
    <mergeCell ref="D72:E72"/>
    <mergeCell ref="D73:E73"/>
    <mergeCell ref="F74:G74"/>
    <mergeCell ref="B74:C74"/>
    <mergeCell ref="B76:C76"/>
    <mergeCell ref="D75:E75"/>
    <mergeCell ref="F62:G62"/>
    <mergeCell ref="F63:G63"/>
    <mergeCell ref="F64:G64"/>
    <mergeCell ref="C63:E63"/>
    <mergeCell ref="C62:E62"/>
    <mergeCell ref="C64:E64"/>
    <mergeCell ref="F72:G72"/>
    <mergeCell ref="B75:C75"/>
    <mergeCell ref="C83:G83"/>
    <mergeCell ref="F75:G75"/>
    <mergeCell ref="F48:G48"/>
    <mergeCell ref="F57:G57"/>
    <mergeCell ref="F76:G76"/>
    <mergeCell ref="F73:G73"/>
    <mergeCell ref="C58:G58"/>
    <mergeCell ref="C59:G59"/>
    <mergeCell ref="C60:G60"/>
  </mergeCells>
  <printOptions/>
  <pageMargins left="0.7086614173228347" right="0.5511811023622047" top="0.629921259842519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redstar</dc:creator>
  <cp:keywords/>
  <dc:description/>
  <cp:lastModifiedBy>Admin</cp:lastModifiedBy>
  <cp:lastPrinted>2019-10-02T00:23:28Z</cp:lastPrinted>
  <dcterms:created xsi:type="dcterms:W3CDTF">2011-09-21T00:38:06Z</dcterms:created>
  <dcterms:modified xsi:type="dcterms:W3CDTF">2019-10-23T00:32:12Z</dcterms:modified>
  <cp:category/>
  <cp:version/>
  <cp:contentType/>
  <cp:contentStatus/>
</cp:coreProperties>
</file>